
<file path=[Content_Types].xml><?xml version="1.0" encoding="utf-8"?>
<Types xmlns="http://schemas.openxmlformats.org/package/2006/content-types"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MiDirectorio\periodos\VARIOS\"/>
    </mc:Choice>
  </mc:AlternateContent>
  <xr:revisionPtr revIDLastSave="0" documentId="13_ncr:1_{41BA78FB-0315-4ED4-8639-4491571C7DAD}" xr6:coauthVersionLast="47" xr6:coauthVersionMax="47" xr10:uidLastSave="{00000000-0000-0000-0000-000000000000}"/>
  <bookViews>
    <workbookView xWindow="-108" yWindow="-108" windowWidth="23256" windowHeight="12576" xr2:uid="{0A988780-B739-469B-A7FF-7F3338F93344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1" l="1"/>
  <c r="M10" i="1"/>
  <c r="M15" i="1" s="1"/>
  <c r="M13" i="1"/>
  <c r="M12" i="1"/>
  <c r="M14" i="1"/>
  <c r="D11" i="1"/>
  <c r="D12" i="1"/>
</calcChain>
</file>

<file path=xl/sharedStrings.xml><?xml version="1.0" encoding="utf-8"?>
<sst xmlns="http://schemas.openxmlformats.org/spreadsheetml/2006/main" count="49" uniqueCount="37">
  <si>
    <t>a =</t>
  </si>
  <si>
    <t>b =</t>
  </si>
  <si>
    <t>v =</t>
  </si>
  <si>
    <t>P.A. =</t>
  </si>
  <si>
    <t>arcominutos</t>
  </si>
  <si>
    <t>"/min</t>
  </si>
  <si>
    <t>grados</t>
  </si>
  <si>
    <t>CCD</t>
  </si>
  <si>
    <t>MOVIMIENTO</t>
  </si>
  <si>
    <t>tiempo =</t>
  </si>
  <si>
    <t xml:space="preserve">Eje x </t>
  </si>
  <si>
    <t xml:space="preserve">Eje y </t>
  </si>
  <si>
    <t>días</t>
  </si>
  <si>
    <t>DATOS</t>
  </si>
  <si>
    <t>CÁLCULO DEL TIEMPO EN DESPLAZARSE</t>
  </si>
  <si>
    <t>(-) mov. de Este a Oeste</t>
  </si>
  <si>
    <t>(+) mov. de Oeste a Este</t>
  </si>
  <si>
    <t xml:space="preserve">Datos del movimiento: </t>
  </si>
  <si>
    <t>https://minorplanetcenter.net/iau/MPEph/MPEph.html</t>
  </si>
  <si>
    <t>(+) mov. de Sur a Norte</t>
  </si>
  <si>
    <t>(-) mov. de Norte a Sur</t>
  </si>
  <si>
    <t>El tiempo más corto, representa el máximo de noches a vincular</t>
  </si>
  <si>
    <t>Ancho del pixel</t>
  </si>
  <si>
    <t>micrones</t>
  </si>
  <si>
    <t>Alto del pixel</t>
  </si>
  <si>
    <t>Ancho del CCD</t>
  </si>
  <si>
    <t>pixeles</t>
  </si>
  <si>
    <t>Alto del CCD</t>
  </si>
  <si>
    <t>mm</t>
  </si>
  <si>
    <t>Distancia focal efectiva</t>
  </si>
  <si>
    <t>Escala de pixel horizontal</t>
  </si>
  <si>
    <t>"/pixel</t>
  </si>
  <si>
    <t>Escala de pixel vertical</t>
  </si>
  <si>
    <t>DATOS DEL CCD</t>
  </si>
  <si>
    <t>TIEMPO DE DESPLAZAMIENTO DEL ASTEROIDE EN UN MISMO FOV - PARA VINCULAR NOCHES CONSECUTIVAS</t>
  </si>
  <si>
    <t xml:space="preserve">Ancho del campo (a) </t>
  </si>
  <si>
    <t xml:space="preserve">Alto del campo (b)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</si>
</sst>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2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0" borderId="1" xfId="0" applyFont="1" applyBorder="1"/>
    <xf numFmtId="0" fontId="2" fillId="2" borderId="1" xfId="0" applyFont="1" applyFill="1" applyBorder="1" applyAlignment="1">
      <alignment horizontal="right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2" fontId="2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2" fontId="2" fillId="0" borderId="1" xfId="0" applyNumberFormat="1" applyFont="1" applyBorder="1"/>
    <xf numFmtId="1" fontId="2" fillId="0" borderId="1" xfId="0" applyNumberFormat="1" applyFont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3312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91441</xdr:colOff>
      <xdr:row>3</xdr:row>
      <xdr:rowOff>114300</xdr:rowOff>
    </xdr:from>
    <xdr:to>
      <xdr:col>10</xdr:col>
      <xdr:colOff>171538</xdr:colOff>
      <xdr:row>13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3928300-EF1E-8B84-9B4D-378967905C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0791" y="800100"/>
          <a:ext cx="2451822" cy="2838450"/>
        </a:xfrm>
        <a:prstGeom prst="rect">
          <a:avLst/>
        </a:prstGeom>
      </xdr:spPr>
    </xdr:pic>
    <xdr:clientData/>
  </xdr:twoCellAnchor>
  <xdr:twoCellAnchor editAs="oneCell">
    <xdr:from>
      <xdr:col>5</xdr:col>
      <xdr:colOff>757631</xdr:colOff>
      <xdr:row>2</xdr:row>
      <xdr:rowOff>106680</xdr:rowOff>
    </xdr:from>
    <xdr:to>
      <xdr:col>6</xdr:col>
      <xdr:colOff>1212527</xdr:colOff>
      <xdr:row>8</xdr:row>
      <xdr:rowOff>290764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6C5F704-893D-450C-312C-B86B78C20E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8671" y="617220"/>
          <a:ext cx="2855196" cy="1849477"/>
        </a:xfrm>
        <a:prstGeom prst="rect">
          <a:avLst/>
        </a:prstGeom>
      </xdr:spPr>
    </xdr:pic>
    <xdr:clientData/>
  </xdr:twoCellAnchor>
  <xdr:twoCellAnchor>
    <xdr:from>
      <xdr:col>3</xdr:col>
      <xdr:colOff>285750</xdr:colOff>
      <xdr:row>12</xdr:row>
      <xdr:rowOff>38100</xdr:rowOff>
    </xdr:from>
    <xdr:to>
      <xdr:col>3</xdr:col>
      <xdr:colOff>838200</xdr:colOff>
      <xdr:row>12</xdr:row>
      <xdr:rowOff>276225</xdr:rowOff>
    </xdr:to>
    <xdr:sp macro="" textlink="">
      <xdr:nvSpPr>
        <xdr:cNvPr id="2" name="Flecha: hacia abajo 1">
          <a:extLst>
            <a:ext uri="{FF2B5EF4-FFF2-40B4-BE49-F238E27FC236}">
              <a16:creationId xmlns:a16="http://schemas.microsoft.com/office/drawing/2014/main" id="{B684C07A-0BE5-D209-29FD-2BDA655450EC}"/>
            </a:ext>
          </a:extLst>
        </xdr:cNvPr>
        <xdr:cNvSpPr/>
      </xdr:nvSpPr>
      <xdr:spPr>
        <a:xfrm rot="10800000">
          <a:off x="3048000" y="3381375"/>
          <a:ext cx="552450" cy="238125"/>
        </a:xfrm>
        <a:prstGeom prst="downArrow">
          <a:avLst/>
        </a:prstGeom>
        <a:solidFill>
          <a:srgbClr val="3312F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A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minorplanetcenter.net/iau/MPEph/MPEph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78A94-2B48-4301-8254-A92770066A38}">
  <dimension ref="B2:N16"/>
  <sheetViews>
    <sheetView showGridLines="0" tabSelected="1" zoomScale="80" zoomScaleNormal="80" workbookViewId="0">
      <selection activeCell="I18" sqref="I18"/>
    </sheetView>
  </sheetViews>
  <sheetFormatPr baseColWidth="10" defaultRowHeight="14.4" x14ac:dyDescent="0.3"/>
  <cols>
    <col min="1" max="1" width="3" customWidth="1"/>
    <col min="2" max="2" width="23.77734375" customWidth="1"/>
    <col min="3" max="3" width="15.21875" customWidth="1"/>
    <col min="4" max="4" width="16.44140625" customWidth="1"/>
    <col min="5" max="5" width="18.6640625" bestFit="1" customWidth="1"/>
    <col min="6" max="6" width="35" bestFit="1" customWidth="1"/>
    <col min="7" max="7" width="34.33203125" bestFit="1" customWidth="1"/>
    <col min="11" max="11" width="3.33203125" customWidth="1"/>
    <col min="12" max="12" width="38.77734375" customWidth="1"/>
    <col min="13" max="13" width="14.21875" customWidth="1"/>
    <col min="14" max="14" width="20.5546875" customWidth="1"/>
  </cols>
  <sheetData>
    <row r="2" spans="2:14" ht="25.8" x14ac:dyDescent="0.5">
      <c r="B2" s="8" t="s">
        <v>34</v>
      </c>
      <c r="C2" s="9"/>
      <c r="D2" s="9"/>
      <c r="E2" s="9"/>
      <c r="F2" s="9"/>
      <c r="G2" s="9"/>
      <c r="H2" s="9"/>
      <c r="I2" s="9"/>
      <c r="J2" s="10"/>
    </row>
    <row r="4" spans="2:14" ht="23.4" x14ac:dyDescent="0.45">
      <c r="B4" s="7" t="s">
        <v>13</v>
      </c>
      <c r="C4" s="7"/>
      <c r="D4" s="7"/>
      <c r="E4" s="7"/>
      <c r="L4" s="6" t="s">
        <v>33</v>
      </c>
      <c r="M4" s="6"/>
      <c r="N4" s="6"/>
    </row>
    <row r="5" spans="2:14" ht="23.4" x14ac:dyDescent="0.45">
      <c r="B5" s="7" t="s">
        <v>7</v>
      </c>
      <c r="C5" s="2" t="s">
        <v>0</v>
      </c>
      <c r="D5" s="14">
        <v>32.229999999999997</v>
      </c>
      <c r="E5" s="3" t="s">
        <v>4</v>
      </c>
      <c r="L5" s="2" t="s">
        <v>22</v>
      </c>
      <c r="M5" s="1">
        <v>5.86</v>
      </c>
      <c r="N5" s="3" t="s">
        <v>23</v>
      </c>
    </row>
    <row r="6" spans="2:14" ht="23.4" x14ac:dyDescent="0.45">
      <c r="B6" s="7"/>
      <c r="C6" s="2" t="s">
        <v>1</v>
      </c>
      <c r="D6" s="14">
        <v>20.149999999999999</v>
      </c>
      <c r="E6" s="3" t="s">
        <v>4</v>
      </c>
      <c r="L6" s="2" t="s">
        <v>24</v>
      </c>
      <c r="M6" s="1">
        <v>5.86</v>
      </c>
      <c r="N6" s="3" t="s">
        <v>23</v>
      </c>
    </row>
    <row r="7" spans="2:14" ht="23.4" x14ac:dyDescent="0.45">
      <c r="B7" s="7" t="s">
        <v>8</v>
      </c>
      <c r="C7" s="2" t="s">
        <v>2</v>
      </c>
      <c r="D7" s="14">
        <v>0.16</v>
      </c>
      <c r="E7" s="3" t="s">
        <v>5</v>
      </c>
      <c r="L7" s="2" t="s">
        <v>25</v>
      </c>
      <c r="M7" s="1">
        <v>1920</v>
      </c>
      <c r="N7" s="3" t="s">
        <v>26</v>
      </c>
    </row>
    <row r="8" spans="2:14" ht="23.4" x14ac:dyDescent="0.45">
      <c r="B8" s="7"/>
      <c r="C8" s="2" t="s">
        <v>3</v>
      </c>
      <c r="D8" s="15">
        <v>263</v>
      </c>
      <c r="E8" s="3" t="s">
        <v>6</v>
      </c>
      <c r="L8" s="2" t="s">
        <v>27</v>
      </c>
      <c r="M8" s="1">
        <v>1200</v>
      </c>
      <c r="N8" s="3" t="s">
        <v>26</v>
      </c>
    </row>
    <row r="9" spans="2:14" ht="23.4" x14ac:dyDescent="0.45">
      <c r="L9" s="2" t="s">
        <v>25</v>
      </c>
      <c r="M9" s="5">
        <f>M5*M7/1000</f>
        <v>11.251200000000001</v>
      </c>
      <c r="N9" s="3" t="s">
        <v>28</v>
      </c>
    </row>
    <row r="10" spans="2:14" ht="23.4" x14ac:dyDescent="0.45">
      <c r="B10" s="7" t="s">
        <v>14</v>
      </c>
      <c r="C10" s="7"/>
      <c r="D10" s="7"/>
      <c r="E10" s="7"/>
      <c r="L10" s="2" t="s">
        <v>27</v>
      </c>
      <c r="M10" s="5">
        <f>M6*M8/1000</f>
        <v>7.032</v>
      </c>
      <c r="N10" s="3" t="s">
        <v>28</v>
      </c>
    </row>
    <row r="11" spans="2:14" ht="23.4" x14ac:dyDescent="0.45">
      <c r="B11" s="4" t="s">
        <v>10</v>
      </c>
      <c r="C11" s="2" t="s">
        <v>9</v>
      </c>
      <c r="D11" s="5">
        <f>(D5*60/(D7*SIN(D8*PI()/180)))/(60*24)</f>
        <v>-8.4562608527444461</v>
      </c>
      <c r="E11" s="3" t="s">
        <v>12</v>
      </c>
      <c r="F11" s="3" t="s">
        <v>16</v>
      </c>
      <c r="G11" s="3" t="s">
        <v>15</v>
      </c>
      <c r="L11" s="2" t="s">
        <v>29</v>
      </c>
      <c r="M11" s="1">
        <v>1200</v>
      </c>
      <c r="N11" s="3" t="s">
        <v>28</v>
      </c>
    </row>
    <row r="12" spans="2:14" ht="23.4" x14ac:dyDescent="0.45">
      <c r="B12" s="4" t="s">
        <v>11</v>
      </c>
      <c r="C12" s="2" t="s">
        <v>9</v>
      </c>
      <c r="D12" s="5">
        <f>(D5*60/(D7*COS(D8*PI()/180)))/(60*24)</f>
        <v>-68.87071787007082</v>
      </c>
      <c r="E12" s="3" t="s">
        <v>12</v>
      </c>
      <c r="F12" s="3" t="s">
        <v>19</v>
      </c>
      <c r="G12" s="3" t="s">
        <v>20</v>
      </c>
      <c r="L12" s="2" t="s">
        <v>30</v>
      </c>
      <c r="M12" s="5">
        <f>206.265*M5/M11</f>
        <v>1.0072607499999999</v>
      </c>
      <c r="N12" s="3" t="s">
        <v>31</v>
      </c>
    </row>
    <row r="13" spans="2:14" ht="23.4" x14ac:dyDescent="0.45">
      <c r="L13" s="2" t="s">
        <v>32</v>
      </c>
      <c r="M13" s="5">
        <f>206.265*M6/M11</f>
        <v>1.0072607499999999</v>
      </c>
      <c r="N13" s="3" t="s">
        <v>31</v>
      </c>
    </row>
    <row r="14" spans="2:14" ht="23.4" x14ac:dyDescent="0.45">
      <c r="B14" s="6" t="s">
        <v>21</v>
      </c>
      <c r="C14" s="6"/>
      <c r="D14" s="6"/>
      <c r="E14" s="6"/>
      <c r="F14" s="6"/>
      <c r="G14" s="6"/>
      <c r="L14" s="2" t="s">
        <v>35</v>
      </c>
      <c r="M14" s="5">
        <f>206265/M11*M9/60</f>
        <v>32.232343999999998</v>
      </c>
      <c r="N14" s="3" t="s">
        <v>4</v>
      </c>
    </row>
    <row r="15" spans="2:14" ht="23.4" x14ac:dyDescent="0.45">
      <c r="L15" s="2" t="s">
        <v>36</v>
      </c>
      <c r="M15" s="5">
        <f>206265/M11*M10/60</f>
        <v>20.145215</v>
      </c>
      <c r="N15" s="3" t="s">
        <v>4</v>
      </c>
    </row>
    <row r="16" spans="2:14" ht="28.8" x14ac:dyDescent="0.3">
      <c r="B16" s="7" t="s">
        <v>17</v>
      </c>
      <c r="C16" s="7"/>
      <c r="D16" s="11" t="s">
        <v>18</v>
      </c>
      <c r="E16" s="12"/>
      <c r="F16" s="12"/>
      <c r="G16" s="13"/>
    </row>
  </sheetData>
  <mergeCells count="9">
    <mergeCell ref="B2:J2"/>
    <mergeCell ref="L4:N4"/>
    <mergeCell ref="D16:G16"/>
    <mergeCell ref="B16:C16"/>
    <mergeCell ref="B14:G14"/>
    <mergeCell ref="B5:B6"/>
    <mergeCell ref="B7:B8"/>
    <mergeCell ref="B4:E4"/>
    <mergeCell ref="B10:E10"/>
  </mergeCells>
  <hyperlinks>
    <hyperlink ref="D16" r:id="rId1" xr:uid="{50C3E6FF-65FB-4F62-A39A-E8C0F97915E8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Colazo</dc:creator>
  <cp:lastModifiedBy>Carlos Alberto Colazo</cp:lastModifiedBy>
  <dcterms:created xsi:type="dcterms:W3CDTF">2025-02-22T22:59:49Z</dcterms:created>
  <dcterms:modified xsi:type="dcterms:W3CDTF">2025-02-24T12:03:15Z</dcterms:modified>
</cp:coreProperties>
</file>